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Fiona.000\Documents\Finance\"/>
    </mc:Choice>
  </mc:AlternateContent>
  <xr:revisionPtr revIDLastSave="0" documentId="8_{AAE2DE06-E1D2-4F6A-9126-C5CE4D09F2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532280654" localSheetId="0">Sheet1!$A$13</definedName>
    <definedName name="_Hlk532280690" localSheetId="0">Sheet1!$A$7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8" i="1" l="1"/>
  <c r="F143" i="1" l="1"/>
  <c r="F132" i="1"/>
  <c r="F108" i="1"/>
  <c r="F88" i="1"/>
  <c r="F72" i="1"/>
  <c r="F55" i="1"/>
  <c r="F145" i="1" l="1"/>
  <c r="G7" i="2"/>
  <c r="F7" i="2"/>
  <c r="E29" i="1" l="1"/>
  <c r="E28" i="1"/>
  <c r="E32" i="1"/>
  <c r="F22" i="1" l="1"/>
  <c r="E7" i="2" l="1"/>
  <c r="F33" i="1"/>
  <c r="F148" i="1" l="1"/>
  <c r="C148" i="1"/>
  <c r="D33" i="1" l="1"/>
  <c r="E33" i="1"/>
  <c r="C33" i="1"/>
  <c r="E22" i="1" l="1"/>
  <c r="E143" i="1" l="1"/>
  <c r="E132" i="1"/>
  <c r="E88" i="1"/>
  <c r="E72" i="1"/>
  <c r="E55" i="1"/>
  <c r="E145" i="1" l="1"/>
  <c r="D108" i="1" l="1"/>
  <c r="D143" i="1" l="1"/>
  <c r="D132" i="1"/>
  <c r="D88" i="1"/>
  <c r="D72" i="1"/>
  <c r="D55" i="1"/>
  <c r="D22" i="1"/>
  <c r="D145" i="1" l="1"/>
  <c r="C143" i="1"/>
  <c r="C22" i="1"/>
  <c r="C146" i="1" s="1"/>
  <c r="C55" i="1"/>
  <c r="C72" i="1"/>
  <c r="C88" i="1"/>
  <c r="C108" i="1"/>
  <c r="C132" i="1"/>
  <c r="C145" i="1" l="1"/>
</calcChain>
</file>

<file path=xl/sharedStrings.xml><?xml version="1.0" encoding="utf-8"?>
<sst xmlns="http://schemas.openxmlformats.org/spreadsheetml/2006/main" count="137" uniqueCount="123">
  <si>
    <t>CODE</t>
  </si>
  <si>
    <t>DESCRIPTIONS</t>
  </si>
  <si>
    <t>Tennis club</t>
  </si>
  <si>
    <t>Pay and Play</t>
  </si>
  <si>
    <t>Junior Football</t>
  </si>
  <si>
    <t>Other Rentals</t>
  </si>
  <si>
    <t>Grants Received</t>
  </si>
  <si>
    <t>Miscellaneous income</t>
  </si>
  <si>
    <t>Rates</t>
  </si>
  <si>
    <t>Water</t>
  </si>
  <si>
    <t>Gas/electricity</t>
  </si>
  <si>
    <t>Caretaking &amp; Cleaning Salary</t>
  </si>
  <si>
    <t>Maintenance Build and fabric</t>
  </si>
  <si>
    <t>Maintenance - Sewage Pump</t>
  </si>
  <si>
    <t>Tennis Court Maintenance</t>
  </si>
  <si>
    <t>Waste Collection</t>
  </si>
  <si>
    <t>Maintenance Play Equipment</t>
  </si>
  <si>
    <t>PWLB</t>
  </si>
  <si>
    <t>Tennis court sinking fund</t>
  </si>
  <si>
    <t>Snow Fund</t>
  </si>
  <si>
    <t>Road safety items</t>
  </si>
  <si>
    <t xml:space="preserve">Dark sky friendly </t>
  </si>
  <si>
    <t>Repairs</t>
  </si>
  <si>
    <t>Allotments</t>
  </si>
  <si>
    <t>Dog Bins</t>
  </si>
  <si>
    <t>Flower tubs</t>
  </si>
  <si>
    <t>Hanging Baskets</t>
  </si>
  <si>
    <t>Street Furniture</t>
  </si>
  <si>
    <t>Rate Rebate</t>
  </si>
  <si>
    <t>Precept</t>
  </si>
  <si>
    <t>WDC PC CTB GRANT</t>
  </si>
  <si>
    <t>INTEREST</t>
  </si>
  <si>
    <t>Employers NIC's</t>
  </si>
  <si>
    <t>Expenses &amp; room Allowance</t>
  </si>
  <si>
    <t>Audit</t>
  </si>
  <si>
    <t>Bank Charges</t>
  </si>
  <si>
    <t>Training</t>
  </si>
  <si>
    <t>Website</t>
  </si>
  <si>
    <t>Room Hire</t>
  </si>
  <si>
    <t>Employers Pension contribution</t>
  </si>
  <si>
    <t>Election Expenses</t>
  </si>
  <si>
    <t>Insurances</t>
  </si>
  <si>
    <t>Youth Provision</t>
  </si>
  <si>
    <t>WDC Community Toilet Scheme</t>
  </si>
  <si>
    <t>WIH &amp; FT</t>
  </si>
  <si>
    <t>Parish/neighbourhood Plan</t>
  </si>
  <si>
    <t>Wadhurst Culture</t>
  </si>
  <si>
    <t>Jardin maintenance/development</t>
  </si>
  <si>
    <t>FOCUS</t>
  </si>
  <si>
    <t>Annual parish Meeting</t>
  </si>
  <si>
    <t>INCOME</t>
  </si>
  <si>
    <t>EXPENDITURE</t>
  </si>
  <si>
    <t>TOTAL INCOME</t>
  </si>
  <si>
    <t>Recreation Ground</t>
  </si>
  <si>
    <t>Total Recreation Ground</t>
  </si>
  <si>
    <t>HIGHWAYS</t>
  </si>
  <si>
    <t>Total Highways</t>
  </si>
  <si>
    <t>ENVIRONMENT</t>
  </si>
  <si>
    <t>COMMUNITY</t>
  </si>
  <si>
    <t>ADMINISTRATION</t>
  </si>
  <si>
    <t>COMMUNICATIONS</t>
  </si>
  <si>
    <t>TOTAL ENVIRONMENT</t>
  </si>
  <si>
    <t>TOTAL COMMUNITY</t>
  </si>
  <si>
    <t>TOTAL ADMINISTRATION</t>
  </si>
  <si>
    <t>TOTAL COMMUNCIATIONS</t>
  </si>
  <si>
    <t>TOTAL EXPENDITURE</t>
  </si>
  <si>
    <t>Members Basic Allowance</t>
  </si>
  <si>
    <t>Members Travel &amp; Expenses</t>
  </si>
  <si>
    <t xml:space="preserve">Weald link Bus </t>
  </si>
  <si>
    <t>Neighbourhood Plan grants</t>
  </si>
  <si>
    <t>Clerk and RFO salaries</t>
  </si>
  <si>
    <t>TOTAL INCOME before precept</t>
  </si>
  <si>
    <t>GPS</t>
  </si>
  <si>
    <t>Notice Board</t>
  </si>
  <si>
    <t>Actual  17/18</t>
  </si>
  <si>
    <t xml:space="preserve"> Verge Grass Cutting from Escc</t>
  </si>
  <si>
    <t>Verge Grass Cutting ESCC</t>
  </si>
  <si>
    <t>Telephone</t>
  </si>
  <si>
    <t>Tourist Leaflets</t>
  </si>
  <si>
    <t>Maintenance - Security System</t>
  </si>
  <si>
    <t>Maintenance - Fire Alarm</t>
  </si>
  <si>
    <t>Maintenance - Boiler/water Heat</t>
  </si>
  <si>
    <t>Fire safety Contract</t>
  </si>
  <si>
    <t>Grounds Equip maintenance</t>
  </si>
  <si>
    <t>Grass Cutting/Leaf Clearance</t>
  </si>
  <si>
    <t>Litter Clearance</t>
  </si>
  <si>
    <t>Subscriptions</t>
  </si>
  <si>
    <t>Misc. Expenses</t>
  </si>
  <si>
    <t>Chairman's Expenses</t>
  </si>
  <si>
    <t>Chairman's Allowance</t>
  </si>
  <si>
    <t>Chairman's gifts etc</t>
  </si>
  <si>
    <t>Maintenance/shelters/fingerpost</t>
  </si>
  <si>
    <t>Donations</t>
  </si>
  <si>
    <t>Small Grants and donations</t>
  </si>
  <si>
    <t>Triangles</t>
  </si>
  <si>
    <t>Stationery/copier/computer</t>
  </si>
  <si>
    <t>Precept Each Year</t>
  </si>
  <si>
    <t>Public Toilet Rent</t>
  </si>
  <si>
    <t>Budget 19-20</t>
  </si>
  <si>
    <t>Actual 18/19</t>
  </si>
  <si>
    <t>CiL WDC</t>
  </si>
  <si>
    <t>Parish App/online</t>
  </si>
  <si>
    <t>Income</t>
  </si>
  <si>
    <t>Total Income</t>
  </si>
  <si>
    <t xml:space="preserve">Total Income </t>
  </si>
  <si>
    <t>Wealden CAB</t>
  </si>
  <si>
    <t>Churchyard Main</t>
  </si>
  <si>
    <t>Toilets</t>
  </si>
  <si>
    <t xml:space="preserve">Expenditure Pavillion </t>
  </si>
  <si>
    <t>RESERVES</t>
  </si>
  <si>
    <t>General Reserves</t>
  </si>
  <si>
    <t xml:space="preserve">Reserves </t>
  </si>
  <si>
    <t xml:space="preserve">Current Alc </t>
  </si>
  <si>
    <t xml:space="preserve">Total in accounts </t>
  </si>
  <si>
    <t xml:space="preserve">Total to date </t>
  </si>
  <si>
    <t>Bark Sinking Fund</t>
  </si>
  <si>
    <t xml:space="preserve">Energy street lightrning </t>
  </si>
  <si>
    <t>Maintenance Contractor</t>
  </si>
  <si>
    <t xml:space="preserve">Tennis Club lights </t>
  </si>
  <si>
    <t>December Income and Payments</t>
  </si>
  <si>
    <t>Printing Costs/ Newsletter</t>
  </si>
  <si>
    <t>Actual 19/20</t>
  </si>
  <si>
    <t xml:space="preserve"> budget for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</si>
</sst>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5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4"/>
      <color theme="3" tint="-0.499984740745262"/>
      <name val="Calibri (Body)"/>
    </font>
  </fonts>
  <fills count="1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4" fillId="0" borderId="0" xfId="0" applyFont="1"/>
    <xf numFmtId="0" fontId="6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0" fillId="7" borderId="0" xfId="0" applyFill="1"/>
    <xf numFmtId="164" fontId="0" fillId="7" borderId="0" xfId="0" applyNumberFormat="1" applyFont="1" applyFill="1"/>
    <xf numFmtId="164" fontId="0" fillId="7" borderId="0" xfId="0" applyNumberFormat="1" applyFill="1"/>
    <xf numFmtId="8" fontId="7" fillId="0" borderId="0" xfId="0" applyNumberFormat="1" applyFont="1"/>
    <xf numFmtId="44" fontId="2" fillId="0" borderId="0" xfId="0" applyNumberFormat="1" applyFont="1"/>
    <xf numFmtId="44" fontId="0" fillId="7" borderId="0" xfId="0" applyNumberFormat="1" applyFill="1"/>
    <xf numFmtId="0" fontId="7" fillId="0" borderId="0" xfId="0" applyFont="1"/>
    <xf numFmtId="164" fontId="7" fillId="0" borderId="0" xfId="0" applyNumberFormat="1" applyFont="1"/>
    <xf numFmtId="44" fontId="7" fillId="0" borderId="0" xfId="0" applyNumberFormat="1" applyFont="1"/>
    <xf numFmtId="0" fontId="8" fillId="0" borderId="0" xfId="0" applyFont="1"/>
    <xf numFmtId="8" fontId="8" fillId="0" borderId="0" xfId="0" applyNumberFormat="1" applyFont="1"/>
    <xf numFmtId="164" fontId="8" fillId="0" borderId="0" xfId="0" applyNumberFormat="1" applyFont="1"/>
    <xf numFmtId="44" fontId="8" fillId="0" borderId="0" xfId="0" applyNumberFormat="1" applyFont="1"/>
    <xf numFmtId="0" fontId="1" fillId="7" borderId="0" xfId="0" applyFont="1" applyFill="1"/>
    <xf numFmtId="8" fontId="0" fillId="7" borderId="0" xfId="0" applyNumberFormat="1" applyFill="1"/>
    <xf numFmtId="8" fontId="0" fillId="7" borderId="0" xfId="0" applyNumberFormat="1" applyFont="1" applyFill="1"/>
    <xf numFmtId="14" fontId="0" fillId="0" borderId="0" xfId="0" applyNumberFormat="1"/>
    <xf numFmtId="8" fontId="3" fillId="0" borderId="0" xfId="0" applyNumberFormat="1" applyFont="1"/>
    <xf numFmtId="14" fontId="8" fillId="0" borderId="0" xfId="0" applyNumberFormat="1" applyFont="1"/>
    <xf numFmtId="14" fontId="6" fillId="0" borderId="0" xfId="0" applyNumberFormat="1" applyFont="1"/>
    <xf numFmtId="164" fontId="3" fillId="0" borderId="0" xfId="0" applyNumberFormat="1" applyFont="1"/>
    <xf numFmtId="44" fontId="3" fillId="0" borderId="0" xfId="0" applyNumberFormat="1" applyFont="1"/>
    <xf numFmtId="0" fontId="9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9" fillId="8" borderId="0" xfId="0" applyFont="1" applyFill="1" applyAlignment="1">
      <alignment wrapText="1"/>
    </xf>
    <xf numFmtId="164" fontId="9" fillId="8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8" fontId="9" fillId="0" borderId="0" xfId="0" applyNumberFormat="1" applyFont="1"/>
    <xf numFmtId="0" fontId="12" fillId="0" borderId="0" xfId="0" applyFont="1"/>
    <xf numFmtId="8" fontId="12" fillId="0" borderId="0" xfId="0" applyNumberFormat="1" applyFont="1"/>
    <xf numFmtId="164" fontId="12" fillId="0" borderId="0" xfId="0" applyNumberFormat="1" applyFont="1"/>
    <xf numFmtId="0" fontId="9" fillId="4" borderId="0" xfId="0" applyFont="1" applyFill="1"/>
    <xf numFmtId="8" fontId="9" fillId="4" borderId="0" xfId="0" applyNumberFormat="1" applyFont="1" applyFill="1"/>
    <xf numFmtId="164" fontId="9" fillId="4" borderId="0" xfId="0" applyNumberFormat="1" applyFont="1" applyFill="1"/>
    <xf numFmtId="0" fontId="9" fillId="0" borderId="0" xfId="0" applyFont="1" applyFill="1"/>
    <xf numFmtId="0" fontId="11" fillId="0" borderId="0" xfId="0" applyFont="1"/>
    <xf numFmtId="0" fontId="9" fillId="9" borderId="0" xfId="0" applyFont="1" applyFill="1"/>
    <xf numFmtId="0" fontId="11" fillId="9" borderId="0" xfId="0" applyFont="1" applyFill="1"/>
    <xf numFmtId="8" fontId="9" fillId="9" borderId="0" xfId="0" applyNumberFormat="1" applyFont="1" applyFill="1"/>
    <xf numFmtId="164" fontId="9" fillId="9" borderId="0" xfId="0" applyNumberFormat="1" applyFont="1" applyFill="1"/>
    <xf numFmtId="0" fontId="13" fillId="0" borderId="0" xfId="0" applyFont="1"/>
    <xf numFmtId="0" fontId="12" fillId="0" borderId="0" xfId="0" applyFont="1" applyAlignment="1">
      <alignment horizontal="right"/>
    </xf>
    <xf numFmtId="0" fontId="9" fillId="10" borderId="0" xfId="0" applyFont="1" applyFill="1"/>
    <xf numFmtId="0" fontId="12" fillId="10" borderId="0" xfId="0" applyFont="1" applyFill="1" applyAlignment="1">
      <alignment horizontal="right"/>
    </xf>
    <xf numFmtId="8" fontId="9" fillId="10" borderId="0" xfId="0" applyNumberFormat="1" applyFont="1" applyFill="1"/>
    <xf numFmtId="0" fontId="13" fillId="10" borderId="0" xfId="0" applyFont="1" applyFill="1"/>
    <xf numFmtId="164" fontId="9" fillId="10" borderId="0" xfId="0" applyNumberFormat="1" applyFont="1" applyFill="1"/>
    <xf numFmtId="164" fontId="9" fillId="5" borderId="0" xfId="0" applyNumberFormat="1" applyFont="1" applyFill="1"/>
    <xf numFmtId="0" fontId="9" fillId="11" borderId="0" xfId="0" applyFont="1" applyFill="1"/>
    <xf numFmtId="8" fontId="9" fillId="11" borderId="0" xfId="0" applyNumberFormat="1" applyFont="1" applyFill="1"/>
    <xf numFmtId="164" fontId="9" fillId="11" borderId="0" xfId="0" applyNumberFormat="1" applyFont="1" applyFill="1"/>
    <xf numFmtId="0" fontId="14" fillId="0" borderId="0" xfId="0" applyFont="1"/>
    <xf numFmtId="0" fontId="13" fillId="0" borderId="0" xfId="0" applyFont="1" applyAlignment="1">
      <alignment horizontal="right"/>
    </xf>
    <xf numFmtId="0" fontId="9" fillId="5" borderId="0" xfId="0" applyFont="1" applyFill="1"/>
    <xf numFmtId="8" fontId="9" fillId="5" borderId="0" xfId="0" applyNumberFormat="1" applyFont="1" applyFill="1"/>
    <xf numFmtId="0" fontId="9" fillId="0" borderId="0" xfId="0" applyFont="1" applyAlignment="1">
      <alignment vertical="top"/>
    </xf>
    <xf numFmtId="8" fontId="9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top"/>
    </xf>
    <xf numFmtId="0" fontId="9" fillId="2" borderId="0" xfId="0" applyFont="1" applyFill="1"/>
    <xf numFmtId="8" fontId="9" fillId="2" borderId="0" xfId="0" applyNumberFormat="1" applyFont="1" applyFill="1"/>
    <xf numFmtId="164" fontId="9" fillId="2" borderId="0" xfId="0" applyNumberFormat="1" applyFont="1" applyFill="1"/>
    <xf numFmtId="0" fontId="9" fillId="6" borderId="0" xfId="0" applyFont="1" applyFill="1"/>
    <xf numFmtId="8" fontId="9" fillId="6" borderId="0" xfId="0" applyNumberFormat="1" applyFont="1" applyFill="1"/>
    <xf numFmtId="164" fontId="9" fillId="6" borderId="0" xfId="0" applyNumberFormat="1" applyFont="1" applyFill="1"/>
    <xf numFmtId="0" fontId="9" fillId="12" borderId="0" xfId="0" applyFont="1" applyFill="1"/>
    <xf numFmtId="164" fontId="9" fillId="12" borderId="0" xfId="0" applyNumberFormat="1" applyFont="1" applyFill="1"/>
    <xf numFmtId="0" fontId="9" fillId="13" borderId="0" xfId="0" applyFont="1" applyFill="1"/>
    <xf numFmtId="164" fontId="9" fillId="13" borderId="0" xfId="0" applyNumberFormat="1" applyFont="1" applyFill="1"/>
    <xf numFmtId="0" fontId="9" fillId="14" borderId="0" xfId="0" applyFont="1" applyFill="1"/>
    <xf numFmtId="8" fontId="9" fillId="14" borderId="0" xfId="0" applyNumberFormat="1" applyFont="1" applyFill="1"/>
    <xf numFmtId="164" fontId="9" fillId="14" borderId="0" xfId="0" applyNumberFormat="1" applyFont="1" applyFill="1"/>
    <xf numFmtId="0" fontId="9" fillId="3" borderId="0" xfId="0" applyFont="1" applyFill="1"/>
    <xf numFmtId="8" fontId="9" fillId="3" borderId="0" xfId="0" applyNumberFormat="1" applyFont="1" applyFill="1"/>
    <xf numFmtId="164" fontId="9" fillId="3" borderId="0" xfId="0" applyNumberFormat="1" applyFont="1" applyFill="1"/>
    <xf numFmtId="0" fontId="9" fillId="15" borderId="0" xfId="0" applyFont="1" applyFill="1"/>
    <xf numFmtId="164" fontId="9" fillId="1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topLeftCell="A132" workbookViewId="0">
      <selection activeCell="H141" sqref="H141"/>
    </sheetView>
  </sheetViews>
  <sheetFormatPr defaultColWidth="8.85546875" defaultRowHeight="15"/>
  <cols>
    <col min="2" max="2" width="36.85546875" customWidth="1"/>
    <col min="3" max="3" width="16.7109375" customWidth="1"/>
    <col min="4" max="5" width="12.28515625" style="8" customWidth="1"/>
    <col min="6" max="6" width="14.42578125" style="6" customWidth="1"/>
  </cols>
  <sheetData>
    <row r="1" spans="1:6" s="32" customFormat="1" ht="21">
      <c r="D1" s="33" t="s">
        <v>98</v>
      </c>
      <c r="E1" s="33"/>
      <c r="F1" s="34"/>
    </row>
    <row r="2" spans="1:6" s="32" customFormat="1">
      <c r="D2" s="34"/>
      <c r="E2" s="34"/>
      <c r="F2" s="34"/>
    </row>
    <row r="3" spans="1:6" s="35" customFormat="1" ht="48" customHeight="1">
      <c r="A3" s="35" t="s">
        <v>0</v>
      </c>
      <c r="B3" s="35" t="s">
        <v>1</v>
      </c>
      <c r="C3" s="35" t="s">
        <v>74</v>
      </c>
      <c r="D3" s="36" t="s">
        <v>99</v>
      </c>
      <c r="E3" s="36" t="s">
        <v>121</v>
      </c>
      <c r="F3" s="36" t="s">
        <v>122</v>
      </c>
    </row>
    <row r="4" spans="1:6" s="39" customFormat="1" ht="30" customHeight="1">
      <c r="A4" s="37"/>
      <c r="B4" s="37"/>
      <c r="C4" s="37"/>
      <c r="D4" s="38"/>
      <c r="E4" s="38"/>
      <c r="F4" s="38"/>
    </row>
    <row r="5" spans="1:6" s="35" customFormat="1" ht="30" customHeight="1">
      <c r="B5" s="40" t="s">
        <v>50</v>
      </c>
      <c r="D5" s="36"/>
      <c r="E5" s="36"/>
      <c r="F5" s="36"/>
    </row>
    <row r="6" spans="1:6" s="32" customFormat="1">
      <c r="A6" s="32">
        <v>1000</v>
      </c>
      <c r="B6" s="32" t="s">
        <v>2</v>
      </c>
      <c r="C6" s="41">
        <v>10000</v>
      </c>
      <c r="D6" s="34">
        <v>11526.85</v>
      </c>
      <c r="E6" s="36">
        <v>10623.48</v>
      </c>
      <c r="F6" s="34">
        <v>10200</v>
      </c>
    </row>
    <row r="7" spans="1:6" s="32" customFormat="1">
      <c r="A7" s="32">
        <v>1000</v>
      </c>
      <c r="B7" s="32" t="s">
        <v>118</v>
      </c>
      <c r="C7" s="41"/>
      <c r="D7" s="34"/>
      <c r="E7" s="34">
        <v>44.43</v>
      </c>
      <c r="F7" s="34"/>
    </row>
    <row r="8" spans="1:6" s="32" customFormat="1">
      <c r="A8" s="32">
        <v>1002</v>
      </c>
      <c r="B8" s="32" t="s">
        <v>3</v>
      </c>
      <c r="C8" s="41">
        <v>500</v>
      </c>
      <c r="D8" s="34">
        <v>465</v>
      </c>
      <c r="E8" s="34"/>
      <c r="F8" s="34">
        <v>200</v>
      </c>
    </row>
    <row r="9" spans="1:6" s="32" customFormat="1">
      <c r="A9" s="32">
        <v>1003</v>
      </c>
      <c r="B9" s="32" t="s">
        <v>4</v>
      </c>
      <c r="C9" s="41">
        <v>1000</v>
      </c>
      <c r="D9" s="34">
        <v>1200</v>
      </c>
      <c r="E9" s="34">
        <v>1000</v>
      </c>
      <c r="F9" s="34">
        <v>1000</v>
      </c>
    </row>
    <row r="10" spans="1:6" s="32" customFormat="1">
      <c r="A10" s="32">
        <v>1005</v>
      </c>
      <c r="B10" s="32" t="s">
        <v>5</v>
      </c>
      <c r="C10" s="41">
        <v>8500</v>
      </c>
      <c r="D10" s="34">
        <v>9135.67</v>
      </c>
      <c r="E10" s="34">
        <v>7753.64</v>
      </c>
      <c r="F10" s="34">
        <v>9500</v>
      </c>
    </row>
    <row r="11" spans="1:6" s="32" customFormat="1">
      <c r="A11" s="32">
        <v>1006</v>
      </c>
      <c r="B11" s="32" t="s">
        <v>6</v>
      </c>
      <c r="C11" s="41">
        <v>10000</v>
      </c>
      <c r="D11" s="34">
        <v>450</v>
      </c>
      <c r="E11" s="34"/>
      <c r="F11" s="34">
        <v>0</v>
      </c>
    </row>
    <row r="12" spans="1:6" s="32" customFormat="1">
      <c r="A12" s="32">
        <v>1007</v>
      </c>
      <c r="B12" s="32" t="s">
        <v>23</v>
      </c>
      <c r="C12" s="41">
        <v>250</v>
      </c>
      <c r="D12" s="34">
        <v>204</v>
      </c>
      <c r="E12" s="34"/>
      <c r="F12" s="34">
        <v>210</v>
      </c>
    </row>
    <row r="13" spans="1:6" s="32" customFormat="1">
      <c r="A13" s="32">
        <v>1010</v>
      </c>
      <c r="B13" s="32" t="s">
        <v>7</v>
      </c>
      <c r="C13" s="41">
        <v>0</v>
      </c>
      <c r="D13" s="34">
        <v>16.62</v>
      </c>
      <c r="E13" s="34"/>
      <c r="F13" s="34">
        <v>0</v>
      </c>
    </row>
    <row r="14" spans="1:6" s="32" customFormat="1">
      <c r="A14" s="32">
        <v>1012</v>
      </c>
      <c r="B14" s="32" t="s">
        <v>28</v>
      </c>
      <c r="C14" s="41">
        <v>0</v>
      </c>
      <c r="D14" s="34">
        <v>0</v>
      </c>
      <c r="E14" s="34"/>
      <c r="F14" s="34">
        <v>0</v>
      </c>
    </row>
    <row r="15" spans="1:6" s="32" customFormat="1">
      <c r="A15" s="32">
        <v>1076</v>
      </c>
      <c r="B15" s="32" t="s">
        <v>29</v>
      </c>
      <c r="C15" s="41">
        <v>134142</v>
      </c>
      <c r="D15" s="34">
        <v>136231</v>
      </c>
      <c r="E15" s="34">
        <v>143028</v>
      </c>
      <c r="F15" s="34">
        <v>0</v>
      </c>
    </row>
    <row r="16" spans="1:6" s="32" customFormat="1">
      <c r="A16" s="32">
        <v>1077</v>
      </c>
      <c r="B16" s="32" t="s">
        <v>30</v>
      </c>
      <c r="C16" s="41">
        <v>1963</v>
      </c>
      <c r="D16" s="34">
        <v>1227</v>
      </c>
      <c r="E16" s="34">
        <v>491</v>
      </c>
      <c r="F16" s="34">
        <v>0</v>
      </c>
    </row>
    <row r="17" spans="1:6" s="32" customFormat="1">
      <c r="A17" s="32">
        <v>1090</v>
      </c>
      <c r="B17" s="32" t="s">
        <v>31</v>
      </c>
      <c r="C17" s="41">
        <v>21.5</v>
      </c>
      <c r="D17" s="34">
        <v>236.14</v>
      </c>
      <c r="E17" s="34">
        <v>396</v>
      </c>
      <c r="F17" s="34">
        <v>350</v>
      </c>
    </row>
    <row r="18" spans="1:6" s="32" customFormat="1">
      <c r="A18" s="32">
        <v>1031</v>
      </c>
      <c r="B18" s="32" t="s">
        <v>69</v>
      </c>
      <c r="C18" s="41">
        <v>0</v>
      </c>
      <c r="D18" s="34">
        <v>8775</v>
      </c>
      <c r="E18" s="34"/>
      <c r="F18" s="34">
        <v>0</v>
      </c>
    </row>
    <row r="19" spans="1:6" s="32" customFormat="1">
      <c r="A19" s="32">
        <v>1030</v>
      </c>
      <c r="B19" s="32" t="s">
        <v>43</v>
      </c>
      <c r="C19" s="41">
        <v>1200</v>
      </c>
      <c r="D19" s="34">
        <v>1028</v>
      </c>
      <c r="E19" s="34">
        <v>1542</v>
      </c>
      <c r="F19" s="34">
        <v>2056</v>
      </c>
    </row>
    <row r="20" spans="1:6" s="32" customFormat="1">
      <c r="A20" s="32">
        <v>1092</v>
      </c>
      <c r="B20" s="32" t="s">
        <v>75</v>
      </c>
      <c r="C20" s="41">
        <v>0</v>
      </c>
      <c r="D20" s="34">
        <v>2399</v>
      </c>
      <c r="E20" s="34">
        <v>2399</v>
      </c>
      <c r="F20" s="34">
        <v>0</v>
      </c>
    </row>
    <row r="21" spans="1:6" s="32" customFormat="1">
      <c r="A21" s="32">
        <v>1093</v>
      </c>
      <c r="B21" s="32" t="s">
        <v>100</v>
      </c>
      <c r="C21" s="41"/>
      <c r="D21" s="34"/>
      <c r="E21" s="34">
        <v>4540.6099999999997</v>
      </c>
      <c r="F21" s="34">
        <v>0</v>
      </c>
    </row>
    <row r="22" spans="1:6" s="42" customFormat="1">
      <c r="B22" s="42" t="s">
        <v>52</v>
      </c>
      <c r="C22" s="43">
        <f>SUM(C6:C20)</f>
        <v>167576.5</v>
      </c>
      <c r="D22" s="44">
        <f>SUM(D6:D20)</f>
        <v>172894.28000000003</v>
      </c>
      <c r="E22" s="44">
        <f>SUM(E6:E21)</f>
        <v>171818.15999999997</v>
      </c>
      <c r="F22" s="44">
        <f>SUM(F6:F21)</f>
        <v>23516</v>
      </c>
    </row>
    <row r="23" spans="1:6" s="48" customFormat="1">
      <c r="A23" s="45"/>
      <c r="B23" s="45"/>
      <c r="C23" s="46"/>
      <c r="D23" s="47"/>
      <c r="E23" s="47"/>
      <c r="F23" s="47"/>
    </row>
    <row r="24" spans="1:6" s="32" customFormat="1" ht="26.25">
      <c r="B24" s="49" t="s">
        <v>51</v>
      </c>
      <c r="C24" s="41"/>
      <c r="D24" s="34"/>
      <c r="E24" s="34"/>
      <c r="F24" s="34"/>
    </row>
    <row r="25" spans="1:6" s="48" customFormat="1" ht="26.25">
      <c r="A25" s="50"/>
      <c r="B25" s="51"/>
      <c r="C25" s="52"/>
      <c r="D25" s="53"/>
      <c r="E25" s="53"/>
      <c r="F25" s="53"/>
    </row>
    <row r="26" spans="1:6" s="32" customFormat="1" ht="18.75">
      <c r="B26" s="54" t="s">
        <v>53</v>
      </c>
      <c r="D26" s="34"/>
      <c r="E26" s="34"/>
      <c r="F26" s="34"/>
    </row>
    <row r="27" spans="1:6" s="32" customFormat="1" ht="18.75">
      <c r="B27" s="54" t="s">
        <v>102</v>
      </c>
      <c r="D27" s="34"/>
      <c r="E27" s="34"/>
      <c r="F27" s="34"/>
    </row>
    <row r="28" spans="1:6" s="32" customFormat="1">
      <c r="A28" s="32">
        <v>1000</v>
      </c>
      <c r="B28" s="32" t="s">
        <v>2</v>
      </c>
      <c r="C28" s="41">
        <v>10000</v>
      </c>
      <c r="D28" s="34">
        <v>11526.85</v>
      </c>
      <c r="E28" s="34">
        <f>SUM(E6)</f>
        <v>10623.48</v>
      </c>
      <c r="F28" s="34">
        <v>10200</v>
      </c>
    </row>
    <row r="29" spans="1:6" s="32" customFormat="1">
      <c r="A29" s="32">
        <v>1000</v>
      </c>
      <c r="B29" s="32" t="s">
        <v>118</v>
      </c>
      <c r="C29" s="41"/>
      <c r="D29" s="34"/>
      <c r="E29" s="34">
        <f>SUM(E7)</f>
        <v>44.43</v>
      </c>
      <c r="F29" s="34"/>
    </row>
    <row r="30" spans="1:6" s="32" customFormat="1">
      <c r="A30" s="32">
        <v>1002</v>
      </c>
      <c r="B30" s="32" t="s">
        <v>3</v>
      </c>
      <c r="C30" s="41">
        <v>500</v>
      </c>
      <c r="D30" s="34">
        <v>465</v>
      </c>
      <c r="E30" s="34"/>
      <c r="F30" s="34">
        <v>200</v>
      </c>
    </row>
    <row r="31" spans="1:6" s="32" customFormat="1">
      <c r="A31" s="32">
        <v>1003</v>
      </c>
      <c r="B31" s="32" t="s">
        <v>4</v>
      </c>
      <c r="C31" s="41">
        <v>1000</v>
      </c>
      <c r="D31" s="34">
        <v>1200</v>
      </c>
      <c r="E31" s="34">
        <v>1000</v>
      </c>
      <c r="F31" s="34">
        <v>1000</v>
      </c>
    </row>
    <row r="32" spans="1:6" s="32" customFormat="1">
      <c r="A32" s="32">
        <v>1005</v>
      </c>
      <c r="B32" s="32" t="s">
        <v>5</v>
      </c>
      <c r="C32" s="41">
        <v>8500</v>
      </c>
      <c r="D32" s="34">
        <v>9135.67</v>
      </c>
      <c r="E32" s="34">
        <f>SUM(E10)</f>
        <v>7753.64</v>
      </c>
      <c r="F32" s="34">
        <v>9500</v>
      </c>
    </row>
    <row r="33" spans="1:6" s="42" customFormat="1">
      <c r="B33" s="55" t="s">
        <v>103</v>
      </c>
      <c r="C33" s="43">
        <f>SUM(C28:C32)</f>
        <v>20000</v>
      </c>
      <c r="D33" s="43">
        <f t="shared" ref="D33:F33" si="0">SUM(D28:D32)</f>
        <v>22327.52</v>
      </c>
      <c r="E33" s="43">
        <f t="shared" si="0"/>
        <v>19421.55</v>
      </c>
      <c r="F33" s="43">
        <f t="shared" si="0"/>
        <v>20900</v>
      </c>
    </row>
    <row r="34" spans="1:6" s="48" customFormat="1">
      <c r="A34" s="56"/>
      <c r="B34" s="57"/>
      <c r="C34" s="58"/>
      <c r="D34" s="58"/>
      <c r="E34" s="58"/>
      <c r="F34" s="58"/>
    </row>
    <row r="35" spans="1:6" s="32" customFormat="1" ht="18.75">
      <c r="B35" s="54" t="s">
        <v>108</v>
      </c>
      <c r="C35" s="41"/>
      <c r="D35" s="34"/>
      <c r="E35" s="34"/>
      <c r="F35" s="34"/>
    </row>
    <row r="36" spans="1:6" s="48" customFormat="1" ht="18.75">
      <c r="A36" s="56"/>
      <c r="B36" s="59"/>
      <c r="C36" s="58"/>
      <c r="D36" s="60"/>
      <c r="E36" s="60"/>
      <c r="F36" s="60"/>
    </row>
    <row r="37" spans="1:6" s="32" customFormat="1" ht="26.25" customHeight="1">
      <c r="A37" s="32">
        <v>4100</v>
      </c>
      <c r="B37" s="32" t="s">
        <v>8</v>
      </c>
      <c r="C37" s="41">
        <v>1900</v>
      </c>
      <c r="D37" s="34">
        <v>2794.63</v>
      </c>
      <c r="E37" s="6">
        <v>1190.68</v>
      </c>
      <c r="F37" s="34">
        <v>1750</v>
      </c>
    </row>
    <row r="38" spans="1:6" s="32" customFormat="1">
      <c r="A38" s="32">
        <v>4101</v>
      </c>
      <c r="B38" s="32" t="s">
        <v>9</v>
      </c>
      <c r="C38" s="41">
        <v>600</v>
      </c>
      <c r="D38" s="34">
        <v>675.78</v>
      </c>
      <c r="E38" s="6">
        <v>402.6</v>
      </c>
      <c r="F38" s="34">
        <v>700</v>
      </c>
    </row>
    <row r="39" spans="1:6" s="32" customFormat="1">
      <c r="A39" s="32">
        <v>4102</v>
      </c>
      <c r="B39" s="32" t="s">
        <v>10</v>
      </c>
      <c r="C39" s="41">
        <v>4000</v>
      </c>
      <c r="D39" s="34">
        <v>2981.4</v>
      </c>
      <c r="E39" s="6">
        <v>5167.2700000000004</v>
      </c>
      <c r="F39" s="61">
        <v>4000</v>
      </c>
    </row>
    <row r="40" spans="1:6" s="32" customFormat="1" ht="21" customHeight="1">
      <c r="A40" s="32">
        <v>4103</v>
      </c>
      <c r="B40" s="32" t="s">
        <v>11</v>
      </c>
      <c r="C40" s="41">
        <v>11750</v>
      </c>
      <c r="D40" s="34">
        <v>9335.77</v>
      </c>
      <c r="E40" s="6">
        <v>8624.6200000000008</v>
      </c>
      <c r="F40" s="34">
        <v>12500</v>
      </c>
    </row>
    <row r="41" spans="1:6" s="32" customFormat="1">
      <c r="A41" s="32">
        <v>4105</v>
      </c>
      <c r="B41" s="32" t="s">
        <v>12</v>
      </c>
      <c r="C41" s="41">
        <v>5000</v>
      </c>
      <c r="D41" s="34">
        <v>10727.46</v>
      </c>
      <c r="E41" s="6">
        <v>3853.38</v>
      </c>
      <c r="F41" s="34">
        <v>5000</v>
      </c>
    </row>
    <row r="42" spans="1:6" s="32" customFormat="1">
      <c r="A42" s="32">
        <v>4106</v>
      </c>
      <c r="B42" s="32" t="s">
        <v>79</v>
      </c>
      <c r="C42" s="41">
        <v>100</v>
      </c>
      <c r="D42" s="34">
        <v>204.27</v>
      </c>
      <c r="E42" s="6">
        <v>573.33000000000004</v>
      </c>
      <c r="F42" s="34">
        <v>500</v>
      </c>
    </row>
    <row r="43" spans="1:6" s="32" customFormat="1">
      <c r="A43" s="32">
        <v>4107</v>
      </c>
      <c r="B43" s="32" t="s">
        <v>13</v>
      </c>
      <c r="C43" s="41">
        <v>350</v>
      </c>
      <c r="D43" s="34">
        <v>391.6</v>
      </c>
      <c r="E43" s="6">
        <v>368</v>
      </c>
      <c r="F43" s="34">
        <v>400</v>
      </c>
    </row>
    <row r="44" spans="1:6" s="32" customFormat="1">
      <c r="A44" s="32">
        <v>4108</v>
      </c>
      <c r="B44" s="32" t="s">
        <v>80</v>
      </c>
      <c r="C44" s="41">
        <v>500</v>
      </c>
      <c r="D44" s="34">
        <v>350</v>
      </c>
      <c r="E44" s="6">
        <v>617.54999999999995</v>
      </c>
      <c r="F44" s="34">
        <v>500</v>
      </c>
    </row>
    <row r="45" spans="1:6" s="32" customFormat="1">
      <c r="A45" s="32">
        <v>4109</v>
      </c>
      <c r="B45" s="32" t="s">
        <v>81</v>
      </c>
      <c r="C45" s="41">
        <v>400</v>
      </c>
      <c r="D45" s="34">
        <v>340</v>
      </c>
      <c r="E45" s="6"/>
      <c r="F45" s="34">
        <v>350</v>
      </c>
    </row>
    <row r="46" spans="1:6" s="32" customFormat="1">
      <c r="A46" s="32">
        <v>4110</v>
      </c>
      <c r="B46" s="32" t="s">
        <v>82</v>
      </c>
      <c r="C46" s="41">
        <v>185</v>
      </c>
      <c r="D46" s="34">
        <v>491</v>
      </c>
      <c r="E46" s="6">
        <v>339.94</v>
      </c>
      <c r="F46" s="34">
        <v>220</v>
      </c>
    </row>
    <row r="47" spans="1:6" s="32" customFormat="1">
      <c r="A47" s="32">
        <v>4120</v>
      </c>
      <c r="B47" s="32" t="s">
        <v>14</v>
      </c>
      <c r="C47" s="41">
        <v>2000</v>
      </c>
      <c r="D47" s="34">
        <v>2710</v>
      </c>
      <c r="E47" s="6"/>
      <c r="F47" s="34">
        <v>2000</v>
      </c>
    </row>
    <row r="48" spans="1:6" s="32" customFormat="1">
      <c r="A48" s="32">
        <v>4127</v>
      </c>
      <c r="B48" s="32" t="s">
        <v>15</v>
      </c>
      <c r="C48" s="41">
        <v>500</v>
      </c>
      <c r="D48" s="34">
        <v>738.91</v>
      </c>
      <c r="E48" s="6">
        <v>680.68</v>
      </c>
      <c r="F48" s="34">
        <v>750</v>
      </c>
    </row>
    <row r="49" spans="1:6" s="32" customFormat="1">
      <c r="A49" s="32">
        <v>4130</v>
      </c>
      <c r="B49" s="32" t="s">
        <v>16</v>
      </c>
      <c r="C49" s="41">
        <v>1000</v>
      </c>
      <c r="D49" s="34">
        <v>5506.17</v>
      </c>
      <c r="E49" s="6">
        <v>835.4</v>
      </c>
      <c r="F49" s="34">
        <v>1000</v>
      </c>
    </row>
    <row r="50" spans="1:6" s="32" customFormat="1">
      <c r="B50" s="32" t="s">
        <v>115</v>
      </c>
      <c r="C50" s="41"/>
      <c r="D50" s="34"/>
      <c r="E50" s="7">
        <v>0</v>
      </c>
      <c r="F50" s="34">
        <v>1000</v>
      </c>
    </row>
    <row r="51" spans="1:6" s="32" customFormat="1">
      <c r="A51" s="32">
        <v>4140</v>
      </c>
      <c r="B51" s="32" t="s">
        <v>83</v>
      </c>
      <c r="C51" s="41">
        <v>500</v>
      </c>
      <c r="D51" s="34">
        <v>0</v>
      </c>
      <c r="E51" s="7">
        <v>0</v>
      </c>
      <c r="F51" s="34">
        <v>500</v>
      </c>
    </row>
    <row r="52" spans="1:6" s="32" customFormat="1">
      <c r="A52" s="32">
        <v>4200</v>
      </c>
      <c r="B52" s="32" t="s">
        <v>17</v>
      </c>
      <c r="C52" s="41">
        <v>2400</v>
      </c>
      <c r="D52" s="34">
        <v>2224.85</v>
      </c>
      <c r="E52" s="6">
        <v>2134.56</v>
      </c>
      <c r="F52" s="34">
        <v>2111.98</v>
      </c>
    </row>
    <row r="53" spans="1:6" s="32" customFormat="1">
      <c r="A53" s="32">
        <v>4201</v>
      </c>
      <c r="B53" s="32" t="s">
        <v>18</v>
      </c>
      <c r="C53" s="41">
        <v>5000</v>
      </c>
      <c r="D53" s="34">
        <v>0</v>
      </c>
      <c r="E53" s="7">
        <v>0</v>
      </c>
      <c r="F53" s="34">
        <v>1500</v>
      </c>
    </row>
    <row r="54" spans="1:6" s="32" customFormat="1">
      <c r="C54" s="41"/>
      <c r="D54" s="34"/>
      <c r="E54" s="34"/>
      <c r="F54" s="34"/>
    </row>
    <row r="55" spans="1:6" s="42" customFormat="1">
      <c r="B55" s="42" t="s">
        <v>54</v>
      </c>
      <c r="C55" s="43">
        <f>SUM(C37:C54)</f>
        <v>36185</v>
      </c>
      <c r="D55" s="44">
        <f>SUM(D37:D53)</f>
        <v>39471.839999999997</v>
      </c>
      <c r="E55" s="44">
        <f>SUM(E37:E54)</f>
        <v>24788.010000000006</v>
      </c>
      <c r="F55" s="44">
        <f>SUM(F37:F54)</f>
        <v>34781.980000000003</v>
      </c>
    </row>
    <row r="56" spans="1:6" s="48" customFormat="1">
      <c r="A56" s="62"/>
      <c r="B56" s="62"/>
      <c r="C56" s="63"/>
      <c r="D56" s="64"/>
      <c r="E56" s="64"/>
      <c r="F56" s="64"/>
    </row>
    <row r="57" spans="1:6" s="48" customFormat="1">
      <c r="A57" s="45"/>
      <c r="B57" s="45"/>
      <c r="C57" s="46"/>
      <c r="D57" s="47"/>
      <c r="E57" s="47"/>
      <c r="F57" s="47"/>
    </row>
    <row r="58" spans="1:6" s="32" customFormat="1" ht="18">
      <c r="B58" s="65" t="s">
        <v>55</v>
      </c>
      <c r="D58" s="34"/>
      <c r="E58" s="34"/>
      <c r="F58" s="34"/>
    </row>
    <row r="59" spans="1:6" s="32" customFormat="1" ht="18">
      <c r="B59" s="65" t="s">
        <v>102</v>
      </c>
      <c r="D59" s="34"/>
      <c r="E59" s="34"/>
      <c r="F59" s="34"/>
    </row>
    <row r="60" spans="1:6" s="32" customFormat="1">
      <c r="A60" s="32">
        <v>1093</v>
      </c>
      <c r="B60" s="32" t="s">
        <v>100</v>
      </c>
      <c r="C60" s="41"/>
      <c r="D60" s="34"/>
      <c r="E60" s="34">
        <v>4540.6099999999997</v>
      </c>
      <c r="F60" s="34"/>
    </row>
    <row r="61" spans="1:6" s="32" customFormat="1" ht="18.75">
      <c r="B61" s="66" t="s">
        <v>104</v>
      </c>
      <c r="C61" s="41"/>
      <c r="D61" s="34"/>
      <c r="E61" s="34">
        <v>1832.65</v>
      </c>
      <c r="F61" s="34"/>
    </row>
    <row r="62" spans="1:6" s="32" customFormat="1">
      <c r="C62" s="41"/>
      <c r="D62" s="34"/>
      <c r="E62" s="34"/>
      <c r="F62" s="34"/>
    </row>
    <row r="63" spans="1:6" s="32" customFormat="1">
      <c r="A63" s="32">
        <v>4230</v>
      </c>
      <c r="B63" s="32" t="s">
        <v>91</v>
      </c>
      <c r="C63" s="41">
        <v>3000</v>
      </c>
      <c r="D63" s="34">
        <v>400</v>
      </c>
      <c r="E63" s="7">
        <v>100</v>
      </c>
      <c r="F63" s="34">
        <v>5000</v>
      </c>
    </row>
    <row r="64" spans="1:6" s="32" customFormat="1">
      <c r="A64" s="32">
        <v>4233</v>
      </c>
      <c r="B64" s="32" t="s">
        <v>68</v>
      </c>
      <c r="C64" s="41">
        <v>2605</v>
      </c>
      <c r="D64" s="34">
        <v>2880.35</v>
      </c>
      <c r="E64" s="6"/>
      <c r="F64" s="34">
        <v>0</v>
      </c>
    </row>
    <row r="65" spans="1:6" s="32" customFormat="1">
      <c r="A65" s="32">
        <v>4237</v>
      </c>
      <c r="B65" s="32" t="s">
        <v>19</v>
      </c>
      <c r="C65" s="41">
        <v>650</v>
      </c>
      <c r="D65" s="34">
        <v>0</v>
      </c>
      <c r="E65" s="6"/>
      <c r="F65" s="34">
        <v>250</v>
      </c>
    </row>
    <row r="66" spans="1:6" s="32" customFormat="1">
      <c r="A66" s="32">
        <v>4238</v>
      </c>
      <c r="B66" s="32" t="s">
        <v>20</v>
      </c>
      <c r="C66" s="41">
        <v>3000</v>
      </c>
      <c r="D66" s="34">
        <v>700</v>
      </c>
      <c r="E66" s="6"/>
      <c r="F66" s="34">
        <v>3000</v>
      </c>
    </row>
    <row r="67" spans="1:6" s="32" customFormat="1">
      <c r="A67" s="32">
        <v>4239</v>
      </c>
      <c r="B67" s="32" t="s">
        <v>21</v>
      </c>
      <c r="C67" s="41">
        <v>20000</v>
      </c>
      <c r="D67" s="34">
        <v>9008.5499999999993</v>
      </c>
      <c r="E67" s="7"/>
      <c r="F67" s="34">
        <v>3000</v>
      </c>
    </row>
    <row r="68" spans="1:6" s="32" customFormat="1">
      <c r="A68" s="32">
        <v>4250</v>
      </c>
      <c r="B68" s="32" t="s">
        <v>116</v>
      </c>
      <c r="C68" s="41">
        <v>9500</v>
      </c>
      <c r="D68" s="34">
        <v>11145.72</v>
      </c>
      <c r="E68" s="17">
        <v>11146</v>
      </c>
      <c r="F68" s="34">
        <v>12500</v>
      </c>
    </row>
    <row r="69" spans="1:6" s="32" customFormat="1">
      <c r="A69" s="32">
        <v>4251</v>
      </c>
      <c r="B69" s="32" t="s">
        <v>22</v>
      </c>
      <c r="C69" s="32">
        <v>5000</v>
      </c>
      <c r="D69" s="34">
        <v>0</v>
      </c>
      <c r="E69" s="6"/>
      <c r="F69" s="34">
        <v>850</v>
      </c>
    </row>
    <row r="70" spans="1:6" s="32" customFormat="1">
      <c r="A70" s="32">
        <v>4509</v>
      </c>
      <c r="B70" s="32" t="s">
        <v>72</v>
      </c>
      <c r="C70" s="41">
        <v>0</v>
      </c>
      <c r="D70" s="34">
        <v>74</v>
      </c>
      <c r="E70" s="6"/>
      <c r="F70" s="34">
        <v>0</v>
      </c>
    </row>
    <row r="71" spans="1:6" s="32" customFormat="1">
      <c r="B71" s="32" t="s">
        <v>94</v>
      </c>
      <c r="C71" s="41"/>
      <c r="D71" s="34"/>
      <c r="E71" s="6"/>
      <c r="F71" s="34">
        <v>0</v>
      </c>
    </row>
    <row r="72" spans="1:6" s="42" customFormat="1" ht="18.75">
      <c r="B72" s="54" t="s">
        <v>56</v>
      </c>
      <c r="C72" s="43">
        <f>SUM(C63:C70)</f>
        <v>43755</v>
      </c>
      <c r="D72" s="43">
        <f>SUM(D63:D71)</f>
        <v>24208.62</v>
      </c>
      <c r="E72" s="43">
        <f>SUM(E63:E71)</f>
        <v>11246</v>
      </c>
      <c r="F72" s="44">
        <f>SUM(F63:F71)</f>
        <v>24600</v>
      </c>
    </row>
    <row r="73" spans="1:6" s="32" customFormat="1">
      <c r="C73" s="41"/>
      <c r="D73" s="34"/>
      <c r="E73" s="34"/>
      <c r="F73" s="34"/>
    </row>
    <row r="74" spans="1:6" s="48" customFormat="1">
      <c r="A74" s="67"/>
      <c r="B74" s="67"/>
      <c r="C74" s="68"/>
      <c r="D74" s="61"/>
      <c r="E74" s="61"/>
      <c r="F74" s="61"/>
    </row>
    <row r="75" spans="1:6" s="32" customFormat="1" ht="18">
      <c r="B75" s="65" t="s">
        <v>57</v>
      </c>
      <c r="C75" s="41"/>
      <c r="D75" s="34"/>
      <c r="E75" s="34"/>
      <c r="F75" s="34"/>
    </row>
    <row r="76" spans="1:6" s="32" customFormat="1" ht="18">
      <c r="B76" s="65" t="s">
        <v>102</v>
      </c>
      <c r="C76" s="41"/>
      <c r="D76" s="34"/>
      <c r="E76" s="34"/>
      <c r="F76" s="34"/>
    </row>
    <row r="77" spans="1:6" s="32" customFormat="1">
      <c r="A77" s="32">
        <v>1092</v>
      </c>
      <c r="B77" s="32" t="s">
        <v>75</v>
      </c>
      <c r="C77" s="41">
        <v>0</v>
      </c>
      <c r="D77" s="34">
        <v>2399</v>
      </c>
      <c r="E77" s="34">
        <v>2399</v>
      </c>
      <c r="F77" s="34">
        <v>0</v>
      </c>
    </row>
    <row r="78" spans="1:6" s="32" customFormat="1" ht="18.75">
      <c r="B78" s="66" t="s">
        <v>103</v>
      </c>
      <c r="C78" s="41"/>
      <c r="D78" s="34"/>
      <c r="E78" s="34"/>
      <c r="F78" s="34"/>
    </row>
    <row r="79" spans="1:6" s="32" customFormat="1">
      <c r="C79" s="41"/>
      <c r="D79" s="34"/>
      <c r="E79" s="34"/>
      <c r="F79" s="34"/>
    </row>
    <row r="80" spans="1:6" s="32" customFormat="1" ht="30.75" customHeight="1">
      <c r="A80" s="32">
        <v>4300</v>
      </c>
      <c r="B80" s="32" t="s">
        <v>84</v>
      </c>
      <c r="C80" s="41">
        <v>2600</v>
      </c>
      <c r="D80" s="34">
        <v>3335</v>
      </c>
      <c r="E80" s="34">
        <v>3472</v>
      </c>
      <c r="F80" s="34">
        <v>4000</v>
      </c>
    </row>
    <row r="81" spans="1:6" s="32" customFormat="1" ht="15" customHeight="1">
      <c r="B81" s="32" t="s">
        <v>117</v>
      </c>
      <c r="C81" s="41"/>
      <c r="D81" s="34"/>
      <c r="E81" s="34">
        <v>0</v>
      </c>
      <c r="F81" s="61">
        <v>2500</v>
      </c>
    </row>
    <row r="82" spans="1:6" s="32" customFormat="1" ht="14.25" customHeight="1">
      <c r="A82" s="32">
        <v>4302</v>
      </c>
      <c r="B82" s="32" t="s">
        <v>76</v>
      </c>
      <c r="C82" s="41">
        <v>0</v>
      </c>
      <c r="D82" s="34">
        <v>2147</v>
      </c>
      <c r="E82" s="34">
        <v>2605</v>
      </c>
      <c r="F82" s="34">
        <v>1000</v>
      </c>
    </row>
    <row r="83" spans="1:6" s="32" customFormat="1">
      <c r="A83" s="32">
        <v>4301</v>
      </c>
      <c r="B83" s="32" t="s">
        <v>85</v>
      </c>
      <c r="C83" s="41">
        <v>3900</v>
      </c>
      <c r="D83" s="34">
        <v>2114.6</v>
      </c>
      <c r="E83" s="34">
        <v>2082</v>
      </c>
      <c r="F83" s="34">
        <v>2500</v>
      </c>
    </row>
    <row r="84" spans="1:6" s="32" customFormat="1">
      <c r="A84" s="32">
        <v>4303</v>
      </c>
      <c r="B84" s="32" t="s">
        <v>24</v>
      </c>
      <c r="C84" s="41">
        <v>2250</v>
      </c>
      <c r="D84" s="34">
        <v>2501.33</v>
      </c>
      <c r="E84" s="34">
        <v>2307.1999999999998</v>
      </c>
      <c r="F84" s="34">
        <v>2500</v>
      </c>
    </row>
    <row r="85" spans="1:6" s="32" customFormat="1">
      <c r="A85" s="32">
        <v>4304</v>
      </c>
      <c r="B85" s="32" t="s">
        <v>25</v>
      </c>
      <c r="C85" s="41">
        <v>850</v>
      </c>
      <c r="D85" s="34">
        <v>510.98</v>
      </c>
      <c r="E85" s="34">
        <v>1147.8599999999999</v>
      </c>
      <c r="F85" s="34">
        <v>1500</v>
      </c>
    </row>
    <row r="86" spans="1:6" s="32" customFormat="1">
      <c r="A86" s="32">
        <v>4305</v>
      </c>
      <c r="B86" s="32" t="s">
        <v>26</v>
      </c>
      <c r="C86" s="41">
        <v>2500</v>
      </c>
      <c r="D86" s="34">
        <v>1712.18</v>
      </c>
      <c r="E86" s="34">
        <v>1152.77</v>
      </c>
      <c r="F86" s="34">
        <v>2000</v>
      </c>
    </row>
    <row r="87" spans="1:6" s="69" customFormat="1" ht="17.100000000000001" customHeight="1">
      <c r="A87" s="69">
        <v>4315</v>
      </c>
      <c r="B87" s="69" t="s">
        <v>27</v>
      </c>
      <c r="C87" s="70">
        <v>3000</v>
      </c>
      <c r="D87" s="71">
        <v>5251.52</v>
      </c>
      <c r="E87" s="71">
        <v>10611.1</v>
      </c>
      <c r="F87" s="71">
        <v>1000</v>
      </c>
    </row>
    <row r="88" spans="1:6" s="42" customFormat="1">
      <c r="B88" s="42" t="s">
        <v>61</v>
      </c>
      <c r="C88" s="43">
        <f>SUM(C80:C87)</f>
        <v>15100</v>
      </c>
      <c r="D88" s="43">
        <f>SUM(D80:D87)</f>
        <v>17572.61</v>
      </c>
      <c r="E88" s="43">
        <f>SUM(E80:E87)</f>
        <v>23377.93</v>
      </c>
      <c r="F88" s="44">
        <f>SUM(F80:F87)</f>
        <v>17000</v>
      </c>
    </row>
    <row r="89" spans="1:6" s="48" customFormat="1">
      <c r="A89" s="72"/>
      <c r="B89" s="72"/>
      <c r="C89" s="73"/>
      <c r="D89" s="74"/>
      <c r="E89" s="74"/>
      <c r="F89" s="74"/>
    </row>
    <row r="90" spans="1:6" s="48" customFormat="1">
      <c r="A90" s="75"/>
      <c r="B90" s="75"/>
      <c r="C90" s="76"/>
      <c r="D90" s="77"/>
      <c r="E90" s="77"/>
      <c r="F90" s="77"/>
    </row>
    <row r="91" spans="1:6" s="32" customFormat="1" ht="18.75">
      <c r="B91" s="54" t="s">
        <v>58</v>
      </c>
      <c r="C91" s="41"/>
      <c r="D91" s="34"/>
      <c r="E91" s="34"/>
      <c r="F91" s="34"/>
    </row>
    <row r="92" spans="1:6" s="32" customFormat="1" ht="18">
      <c r="B92" s="65" t="s">
        <v>102</v>
      </c>
      <c r="C92" s="41"/>
      <c r="D92" s="34"/>
      <c r="E92" s="34"/>
      <c r="F92" s="34"/>
    </row>
    <row r="93" spans="1:6" s="32" customFormat="1">
      <c r="A93" s="32">
        <v>1031</v>
      </c>
      <c r="B93" s="32" t="s">
        <v>69</v>
      </c>
      <c r="C93" s="41">
        <v>0</v>
      </c>
      <c r="D93" s="34">
        <v>8775</v>
      </c>
      <c r="E93" s="34"/>
      <c r="F93" s="34">
        <v>0</v>
      </c>
    </row>
    <row r="94" spans="1:6" s="32" customFormat="1">
      <c r="A94" s="32">
        <v>1030</v>
      </c>
      <c r="B94" s="32" t="s">
        <v>43</v>
      </c>
      <c r="C94" s="41">
        <v>1200</v>
      </c>
      <c r="D94" s="34">
        <v>1028</v>
      </c>
      <c r="E94" s="34">
        <v>1026</v>
      </c>
      <c r="F94" s="34">
        <v>2056</v>
      </c>
    </row>
    <row r="95" spans="1:6" s="32" customFormat="1">
      <c r="C95" s="41"/>
      <c r="D95" s="34"/>
      <c r="E95" s="34"/>
      <c r="F95" s="34"/>
    </row>
    <row r="96" spans="1:6" s="32" customFormat="1" ht="18.75">
      <c r="B96" s="66" t="s">
        <v>103</v>
      </c>
      <c r="C96" s="41"/>
      <c r="D96" s="34"/>
      <c r="E96" s="34"/>
      <c r="F96" s="34"/>
    </row>
    <row r="97" spans="1:6" s="32" customFormat="1">
      <c r="A97" s="32">
        <v>4404</v>
      </c>
      <c r="B97" s="32" t="s">
        <v>105</v>
      </c>
      <c r="C97" s="41">
        <v>1000</v>
      </c>
      <c r="D97" s="34">
        <v>1000</v>
      </c>
      <c r="E97" s="34"/>
      <c r="F97" s="34">
        <v>0</v>
      </c>
    </row>
    <row r="98" spans="1:6" s="32" customFormat="1">
      <c r="A98" s="32">
        <v>4403</v>
      </c>
      <c r="B98" s="32" t="s">
        <v>106</v>
      </c>
      <c r="C98" s="41">
        <v>3000</v>
      </c>
      <c r="D98" s="34">
        <v>3000</v>
      </c>
      <c r="E98" s="34"/>
      <c r="F98" s="34">
        <v>3000</v>
      </c>
    </row>
    <row r="99" spans="1:6" s="32" customFormat="1">
      <c r="A99" s="32">
        <v>4401</v>
      </c>
      <c r="B99" s="32" t="s">
        <v>107</v>
      </c>
      <c r="C99" s="41">
        <v>8000</v>
      </c>
      <c r="D99" s="34">
        <v>7746.29</v>
      </c>
      <c r="E99" s="6">
        <v>8065.51</v>
      </c>
      <c r="F99" s="34">
        <v>8500</v>
      </c>
    </row>
    <row r="100" spans="1:6" s="32" customFormat="1">
      <c r="A100" s="32">
        <v>4061</v>
      </c>
      <c r="B100" s="32" t="s">
        <v>93</v>
      </c>
      <c r="C100" s="41">
        <v>1500</v>
      </c>
      <c r="D100" s="34">
        <v>3925</v>
      </c>
      <c r="E100" s="34">
        <v>9400</v>
      </c>
      <c r="F100" s="34">
        <v>9500</v>
      </c>
    </row>
    <row r="101" spans="1:6" s="32" customFormat="1">
      <c r="B101" s="32" t="s">
        <v>92</v>
      </c>
      <c r="C101" s="41"/>
      <c r="D101" s="34"/>
      <c r="E101" s="34"/>
      <c r="F101" s="34">
        <v>0</v>
      </c>
    </row>
    <row r="102" spans="1:6" s="32" customFormat="1">
      <c r="A102" s="32">
        <v>4405</v>
      </c>
      <c r="B102" s="32" t="s">
        <v>44</v>
      </c>
      <c r="C102" s="41">
        <v>4000</v>
      </c>
      <c r="D102" s="34">
        <v>4000</v>
      </c>
      <c r="E102" s="34">
        <v>0</v>
      </c>
      <c r="F102" s="34">
        <v>0</v>
      </c>
    </row>
    <row r="103" spans="1:6" s="32" customFormat="1">
      <c r="A103" s="32">
        <v>4066</v>
      </c>
      <c r="B103" s="32" t="s">
        <v>45</v>
      </c>
      <c r="C103" s="41">
        <v>10000</v>
      </c>
      <c r="D103" s="34">
        <v>18110.87</v>
      </c>
      <c r="E103" s="34">
        <v>6744.79</v>
      </c>
      <c r="F103" s="34">
        <v>5000</v>
      </c>
    </row>
    <row r="104" spans="1:6" s="32" customFormat="1">
      <c r="A104" s="32">
        <v>4407</v>
      </c>
      <c r="B104" s="32" t="s">
        <v>42</v>
      </c>
      <c r="C104" s="41">
        <v>4800</v>
      </c>
      <c r="D104" s="34">
        <v>4800</v>
      </c>
      <c r="E104" s="34"/>
      <c r="F104" s="34">
        <v>0</v>
      </c>
    </row>
    <row r="105" spans="1:6" s="32" customFormat="1">
      <c r="A105" s="32">
        <v>4408</v>
      </c>
      <c r="B105" s="32" t="s">
        <v>46</v>
      </c>
      <c r="C105" s="41">
        <v>500</v>
      </c>
      <c r="D105" s="34">
        <v>1000</v>
      </c>
      <c r="E105" s="34">
        <v>0</v>
      </c>
      <c r="F105" s="34">
        <v>0</v>
      </c>
    </row>
    <row r="106" spans="1:6" s="32" customFormat="1">
      <c r="A106" s="32">
        <v>4409</v>
      </c>
      <c r="B106" s="32" t="s">
        <v>47</v>
      </c>
      <c r="C106" s="41">
        <v>3000</v>
      </c>
      <c r="D106" s="34">
        <v>5501.85</v>
      </c>
      <c r="E106" s="34">
        <v>2454.5</v>
      </c>
      <c r="F106" s="34">
        <v>3500</v>
      </c>
    </row>
    <row r="107" spans="1:6" s="32" customFormat="1">
      <c r="A107" s="32">
        <v>4080</v>
      </c>
      <c r="B107" s="32" t="s">
        <v>97</v>
      </c>
      <c r="C107" s="41">
        <v>0</v>
      </c>
      <c r="D107" s="34">
        <v>480</v>
      </c>
      <c r="E107" s="34"/>
      <c r="F107" s="34">
        <v>500</v>
      </c>
    </row>
    <row r="108" spans="1:6" s="42" customFormat="1">
      <c r="B108" s="42" t="s">
        <v>62</v>
      </c>
      <c r="C108" s="43">
        <f>SUM(C92:C107)</f>
        <v>37000</v>
      </c>
      <c r="D108" s="43">
        <f>SUM(D92:D107)</f>
        <v>59367.01</v>
      </c>
      <c r="E108" s="43">
        <f>SUM(E97:E107)</f>
        <v>26664.800000000003</v>
      </c>
      <c r="F108" s="44">
        <f>SUM(F97:F107)</f>
        <v>30000</v>
      </c>
    </row>
    <row r="109" spans="1:6" s="48" customFormat="1">
      <c r="A109" s="78"/>
      <c r="B109" s="78"/>
      <c r="C109" s="78"/>
      <c r="D109" s="79"/>
      <c r="E109" s="79"/>
      <c r="F109" s="79"/>
    </row>
    <row r="110" spans="1:6" s="48" customFormat="1">
      <c r="A110" s="80"/>
      <c r="B110" s="80"/>
      <c r="C110" s="80"/>
      <c r="D110" s="81"/>
      <c r="E110" s="81"/>
      <c r="F110" s="80"/>
    </row>
    <row r="111" spans="1:6" s="32" customFormat="1" ht="18.75">
      <c r="B111" s="54" t="s">
        <v>59</v>
      </c>
      <c r="D111" s="34"/>
      <c r="E111" s="34"/>
      <c r="F111" s="34"/>
    </row>
    <row r="112" spans="1:6" s="32" customFormat="1">
      <c r="A112" s="32">
        <v>4000</v>
      </c>
      <c r="B112" s="32" t="s">
        <v>70</v>
      </c>
      <c r="C112" s="41">
        <v>27800</v>
      </c>
      <c r="D112" s="34">
        <v>22048.560000000001</v>
      </c>
      <c r="E112" s="6">
        <v>27509.25</v>
      </c>
      <c r="F112" s="34">
        <v>32000</v>
      </c>
    </row>
    <row r="113" spans="1:6" s="32" customFormat="1">
      <c r="A113" s="32">
        <v>4002</v>
      </c>
      <c r="B113" s="32" t="s">
        <v>32</v>
      </c>
      <c r="C113" s="41">
        <v>3500</v>
      </c>
      <c r="D113" s="34">
        <v>7044.08</v>
      </c>
      <c r="E113" s="6">
        <v>12707.05</v>
      </c>
      <c r="F113" s="34">
        <v>7000</v>
      </c>
    </row>
    <row r="114" spans="1:6" s="32" customFormat="1">
      <c r="A114" s="32">
        <v>4067</v>
      </c>
      <c r="B114" s="32" t="s">
        <v>39</v>
      </c>
      <c r="C114" s="41">
        <v>1600</v>
      </c>
      <c r="D114" s="34">
        <v>1882.71</v>
      </c>
      <c r="E114" s="6">
        <v>3130.69</v>
      </c>
      <c r="F114" s="34">
        <v>2500</v>
      </c>
    </row>
    <row r="115" spans="1:6" s="32" customFormat="1">
      <c r="A115" s="32">
        <v>4003</v>
      </c>
      <c r="B115" s="32" t="s">
        <v>33</v>
      </c>
      <c r="C115" s="41">
        <v>1500</v>
      </c>
      <c r="D115" s="34">
        <v>1275.32</v>
      </c>
      <c r="E115" s="6">
        <v>1401.25</v>
      </c>
      <c r="F115" s="34">
        <v>2000</v>
      </c>
    </row>
    <row r="116" spans="1:6" s="32" customFormat="1">
      <c r="A116" s="32">
        <v>4005</v>
      </c>
      <c r="B116" s="32" t="s">
        <v>95</v>
      </c>
      <c r="C116" s="41">
        <v>1000</v>
      </c>
      <c r="D116" s="34">
        <v>1128.3</v>
      </c>
      <c r="E116" s="6">
        <v>651.46</v>
      </c>
      <c r="F116" s="34">
        <v>400</v>
      </c>
    </row>
    <row r="117" spans="1:6" s="32" customFormat="1">
      <c r="A117" s="32">
        <v>4010</v>
      </c>
      <c r="B117" s="32" t="s">
        <v>34</v>
      </c>
      <c r="C117" s="41">
        <v>1050</v>
      </c>
      <c r="D117" s="34">
        <v>1040</v>
      </c>
      <c r="E117" s="6">
        <v>1511.67</v>
      </c>
      <c r="F117" s="34">
        <v>1200</v>
      </c>
    </row>
    <row r="118" spans="1:6" s="32" customFormat="1">
      <c r="A118" s="32">
        <v>4011</v>
      </c>
      <c r="B118" s="32" t="s">
        <v>77</v>
      </c>
      <c r="C118" s="41">
        <v>1000</v>
      </c>
      <c r="D118" s="34">
        <v>2219.04</v>
      </c>
      <c r="E118" s="6">
        <v>1833.31</v>
      </c>
      <c r="F118" s="34">
        <v>2000</v>
      </c>
    </row>
    <row r="119" spans="1:6" s="32" customFormat="1">
      <c r="A119" s="32">
        <v>4012</v>
      </c>
      <c r="B119" s="32" t="s">
        <v>35</v>
      </c>
      <c r="C119" s="41">
        <v>250</v>
      </c>
      <c r="D119" s="34">
        <v>40.6</v>
      </c>
      <c r="E119" s="6"/>
      <c r="F119" s="34">
        <v>0</v>
      </c>
    </row>
    <row r="120" spans="1:6" s="32" customFormat="1">
      <c r="A120" s="32">
        <v>4020</v>
      </c>
      <c r="B120" s="32" t="s">
        <v>86</v>
      </c>
      <c r="C120" s="41">
        <v>1600</v>
      </c>
      <c r="D120" s="34">
        <v>1739.82</v>
      </c>
      <c r="E120" s="6">
        <v>1521.72</v>
      </c>
      <c r="F120" s="34">
        <v>1750</v>
      </c>
    </row>
    <row r="121" spans="1:6" s="32" customFormat="1">
      <c r="A121" s="32">
        <v>4025</v>
      </c>
      <c r="B121" s="32" t="s">
        <v>36</v>
      </c>
      <c r="C121" s="41">
        <v>1500</v>
      </c>
      <c r="D121" s="34">
        <v>205</v>
      </c>
      <c r="E121" s="6">
        <v>867.5</v>
      </c>
      <c r="F121" s="34">
        <v>500</v>
      </c>
    </row>
    <row r="122" spans="1:6" s="32" customFormat="1">
      <c r="A122" s="32">
        <v>4049</v>
      </c>
      <c r="B122" s="32" t="s">
        <v>38</v>
      </c>
      <c r="C122" s="41">
        <v>1200</v>
      </c>
      <c r="D122" s="34">
        <v>919.7</v>
      </c>
      <c r="E122" s="6">
        <v>718</v>
      </c>
      <c r="F122" s="34">
        <v>1000</v>
      </c>
    </row>
    <row r="123" spans="1:6" s="32" customFormat="1">
      <c r="A123" s="32">
        <v>4052</v>
      </c>
      <c r="B123" s="32" t="s">
        <v>87</v>
      </c>
      <c r="C123" s="41">
        <v>0</v>
      </c>
      <c r="D123" s="34">
        <v>510.28</v>
      </c>
      <c r="E123" s="6">
        <v>259.85000000000002</v>
      </c>
      <c r="F123" s="34">
        <v>250</v>
      </c>
    </row>
    <row r="124" spans="1:6" s="32" customFormat="1">
      <c r="A124" s="32">
        <v>4021</v>
      </c>
      <c r="B124" s="32" t="s">
        <v>40</v>
      </c>
      <c r="C124" s="41">
        <v>0</v>
      </c>
      <c r="D124" s="34">
        <v>2838.26</v>
      </c>
      <c r="E124" s="6">
        <v>5721.12</v>
      </c>
      <c r="F124" s="61">
        <v>7500</v>
      </c>
    </row>
    <row r="125" spans="1:6" s="32" customFormat="1">
      <c r="A125" s="32">
        <v>4030</v>
      </c>
      <c r="B125" s="32" t="s">
        <v>88</v>
      </c>
      <c r="C125" s="41">
        <v>200</v>
      </c>
      <c r="D125" s="34">
        <v>0</v>
      </c>
      <c r="E125" s="6">
        <v>60</v>
      </c>
      <c r="F125" s="34">
        <v>200</v>
      </c>
    </row>
    <row r="126" spans="1:6" s="32" customFormat="1">
      <c r="A126" s="32">
        <v>4031</v>
      </c>
      <c r="B126" s="32" t="s">
        <v>89</v>
      </c>
      <c r="C126" s="41">
        <v>290</v>
      </c>
      <c r="D126" s="34">
        <v>113.51</v>
      </c>
      <c r="E126" s="6">
        <v>440.68</v>
      </c>
      <c r="F126" s="34">
        <v>300</v>
      </c>
    </row>
    <row r="127" spans="1:6" s="32" customFormat="1">
      <c r="A127" s="32">
        <v>4032</v>
      </c>
      <c r="B127" s="32" t="s">
        <v>90</v>
      </c>
      <c r="C127" s="41">
        <v>100</v>
      </c>
      <c r="D127" s="34">
        <v>0</v>
      </c>
      <c r="E127" s="6">
        <v>43.93</v>
      </c>
      <c r="F127" s="34">
        <v>0</v>
      </c>
    </row>
    <row r="128" spans="1:6" s="32" customFormat="1">
      <c r="A128" s="32">
        <v>4041</v>
      </c>
      <c r="B128" s="32" t="s">
        <v>66</v>
      </c>
      <c r="C128" s="41">
        <v>1100</v>
      </c>
      <c r="D128" s="34">
        <v>1024.29</v>
      </c>
      <c r="E128" s="6">
        <v>567.66999999999996</v>
      </c>
      <c r="F128" s="34">
        <v>1500</v>
      </c>
    </row>
    <row r="129" spans="1:6" s="32" customFormat="1">
      <c r="A129" s="32">
        <v>4042</v>
      </c>
      <c r="B129" s="32" t="s">
        <v>67</v>
      </c>
      <c r="C129" s="41">
        <v>300</v>
      </c>
      <c r="D129" s="34">
        <v>21.8</v>
      </c>
      <c r="E129" s="6">
        <v>112.87</v>
      </c>
      <c r="F129" s="34">
        <v>200</v>
      </c>
    </row>
    <row r="130" spans="1:6" s="32" customFormat="1">
      <c r="A130" s="32">
        <v>4050</v>
      </c>
      <c r="B130" s="32" t="s">
        <v>41</v>
      </c>
      <c r="C130" s="41">
        <v>2750</v>
      </c>
      <c r="D130" s="34">
        <v>2855.33</v>
      </c>
      <c r="E130" s="6">
        <v>2792.99</v>
      </c>
      <c r="F130" s="34">
        <v>3000</v>
      </c>
    </row>
    <row r="131" spans="1:6" s="32" customFormat="1">
      <c r="C131" s="41"/>
      <c r="D131" s="34"/>
      <c r="E131" s="34"/>
      <c r="F131" s="34"/>
    </row>
    <row r="132" spans="1:6" s="42" customFormat="1">
      <c r="B132" s="42" t="s">
        <v>63</v>
      </c>
      <c r="C132" s="43">
        <f>SUM(C112:C131)</f>
        <v>46740</v>
      </c>
      <c r="D132" s="43">
        <f>SUM(D112:D130)</f>
        <v>46906.600000000006</v>
      </c>
      <c r="E132" s="43">
        <f>SUM(E112:E131)</f>
        <v>61851.01</v>
      </c>
      <c r="F132" s="44">
        <f>SUM(F112:F131)</f>
        <v>63300</v>
      </c>
    </row>
    <row r="133" spans="1:6" s="48" customFormat="1">
      <c r="A133" s="82"/>
      <c r="B133" s="82"/>
      <c r="C133" s="83"/>
      <c r="D133" s="84"/>
      <c r="E133" s="84"/>
      <c r="F133" s="84"/>
    </row>
    <row r="134" spans="1:6" s="48" customFormat="1">
      <c r="A134" s="85"/>
      <c r="B134" s="85"/>
      <c r="C134" s="86"/>
      <c r="D134" s="87"/>
      <c r="E134" s="87"/>
      <c r="F134" s="87"/>
    </row>
    <row r="135" spans="1:6" s="32" customFormat="1" ht="18">
      <c r="B135" s="65" t="s">
        <v>60</v>
      </c>
      <c r="D135" s="34"/>
      <c r="E135" s="34"/>
      <c r="F135" s="34"/>
    </row>
    <row r="136" spans="1:6" s="32" customFormat="1">
      <c r="A136" s="32">
        <v>4503</v>
      </c>
      <c r="B136" s="32" t="s">
        <v>48</v>
      </c>
      <c r="C136" s="41">
        <v>200</v>
      </c>
      <c r="D136" s="34">
        <v>125</v>
      </c>
      <c r="E136" s="6">
        <v>180</v>
      </c>
      <c r="F136" s="34">
        <v>200</v>
      </c>
    </row>
    <row r="137" spans="1:6" s="32" customFormat="1">
      <c r="A137" s="32">
        <v>4046</v>
      </c>
      <c r="B137" s="32" t="s">
        <v>120</v>
      </c>
      <c r="C137" s="41">
        <v>750</v>
      </c>
      <c r="D137" s="34">
        <v>482</v>
      </c>
      <c r="E137" s="6">
        <v>371</v>
      </c>
      <c r="F137" s="34">
        <v>500</v>
      </c>
    </row>
    <row r="138" spans="1:6" s="32" customFormat="1">
      <c r="A138" s="32">
        <v>4506</v>
      </c>
      <c r="B138" s="32" t="s">
        <v>49</v>
      </c>
      <c r="C138" s="41">
        <v>300</v>
      </c>
      <c r="D138" s="34">
        <v>286.41000000000003</v>
      </c>
      <c r="E138" s="6">
        <v>301.25</v>
      </c>
      <c r="F138" s="34">
        <v>300</v>
      </c>
    </row>
    <row r="139" spans="1:6" s="32" customFormat="1">
      <c r="A139" s="32">
        <v>4507</v>
      </c>
      <c r="B139" s="32" t="s">
        <v>101</v>
      </c>
      <c r="C139" s="41">
        <v>300</v>
      </c>
      <c r="D139" s="34">
        <v>300</v>
      </c>
      <c r="E139" s="6">
        <v>144</v>
      </c>
      <c r="F139" s="34">
        <v>74</v>
      </c>
    </row>
    <row r="140" spans="1:6" s="32" customFormat="1">
      <c r="A140" s="32">
        <v>4508</v>
      </c>
      <c r="B140" s="32" t="s">
        <v>73</v>
      </c>
      <c r="C140" s="41">
        <v>0</v>
      </c>
      <c r="D140" s="34">
        <v>1790</v>
      </c>
      <c r="E140" s="34"/>
      <c r="F140" s="34">
        <v>0</v>
      </c>
    </row>
    <row r="141" spans="1:6" s="32" customFormat="1">
      <c r="A141" s="32">
        <v>4026</v>
      </c>
      <c r="B141" s="32" t="s">
        <v>37</v>
      </c>
      <c r="C141" s="41">
        <v>1000</v>
      </c>
      <c r="D141" s="34">
        <v>799</v>
      </c>
      <c r="E141" s="34">
        <v>300</v>
      </c>
      <c r="F141" s="34">
        <v>500</v>
      </c>
    </row>
    <row r="142" spans="1:6" s="32" customFormat="1">
      <c r="A142" s="32">
        <v>4059</v>
      </c>
      <c r="B142" s="32" t="s">
        <v>78</v>
      </c>
      <c r="C142" s="41">
        <v>0</v>
      </c>
      <c r="D142" s="34">
        <v>131.66999999999999</v>
      </c>
      <c r="E142" s="34"/>
      <c r="F142" s="34">
        <v>150</v>
      </c>
    </row>
    <row r="143" spans="1:6" s="42" customFormat="1">
      <c r="B143" s="42" t="s">
        <v>64</v>
      </c>
      <c r="C143" s="43">
        <f>SUM(C136:C142)</f>
        <v>2550</v>
      </c>
      <c r="D143" s="43">
        <f>SUM(D136:D142)</f>
        <v>3914.08</v>
      </c>
      <c r="E143" s="43">
        <f>SUM(E136:E142)</f>
        <v>1296.25</v>
      </c>
      <c r="F143" s="44">
        <f>SUM(F136:F142)</f>
        <v>1724</v>
      </c>
    </row>
    <row r="144" spans="1:6" s="48" customFormat="1">
      <c r="A144" s="88"/>
      <c r="B144" s="88"/>
      <c r="C144" s="88"/>
      <c r="D144" s="89"/>
      <c r="E144" s="89"/>
      <c r="F144" s="89"/>
    </row>
    <row r="145" spans="2:6" s="42" customFormat="1" ht="26.25">
      <c r="B145" s="49" t="s">
        <v>65</v>
      </c>
      <c r="C145" s="43">
        <f>SUM(C55,C72,C88,C108,C132,C143)</f>
        <v>181330</v>
      </c>
      <c r="D145" s="43">
        <f>SUM(D143,D132,D108,D88,D72,D55)</f>
        <v>191440.76</v>
      </c>
      <c r="E145" s="43">
        <f>SUM(E143,E132,E108,E88,E72,E55)</f>
        <v>149224</v>
      </c>
      <c r="F145" s="44">
        <f>SUM(F132,F143,F108,F88,F72,F55)</f>
        <v>171405.98</v>
      </c>
    </row>
    <row r="146" spans="2:6" s="32" customFormat="1">
      <c r="B146" s="42" t="s">
        <v>71</v>
      </c>
      <c r="C146" s="41">
        <f>SUM(C22-C15)</f>
        <v>33434.5</v>
      </c>
      <c r="D146" s="34">
        <v>36663.279999999999</v>
      </c>
      <c r="E146" s="34"/>
      <c r="F146" s="34">
        <v>23516</v>
      </c>
    </row>
    <row r="147" spans="2:6" s="32" customFormat="1">
      <c r="D147" s="34"/>
      <c r="E147" s="34"/>
      <c r="F147" s="34">
        <v>149500</v>
      </c>
    </row>
    <row r="148" spans="2:6" s="42" customFormat="1">
      <c r="B148" s="42" t="s">
        <v>96</v>
      </c>
      <c r="C148" s="43">
        <f t="shared" ref="C148" si="1">SUM(C15)</f>
        <v>134142</v>
      </c>
      <c r="D148" s="34">
        <v>136231</v>
      </c>
      <c r="E148" s="34">
        <v>143028</v>
      </c>
      <c r="F148" s="44">
        <f>SUM(F145-F146-F147)</f>
        <v>-1610.0199999999895</v>
      </c>
    </row>
    <row r="149" spans="2:6" s="32" customFormat="1">
      <c r="D149" s="34"/>
      <c r="E149" s="34"/>
      <c r="F149" s="34"/>
    </row>
    <row r="150" spans="2:6" s="32" customFormat="1">
      <c r="B150" s="32" t="s">
        <v>119</v>
      </c>
      <c r="D150" s="34"/>
      <c r="E150" s="34"/>
      <c r="F150" s="34"/>
    </row>
    <row r="151" spans="2:6" s="32" customFormat="1">
      <c r="D151" s="34"/>
      <c r="E151" s="34"/>
      <c r="F151" s="44"/>
    </row>
    <row r="152" spans="2:6" s="32" customFormat="1">
      <c r="D152" s="34"/>
      <c r="E152" s="34"/>
      <c r="F152" s="44"/>
    </row>
  </sheetData>
  <phoneticPr fontId="5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"/>
  <sheetViews>
    <sheetView workbookViewId="0">
      <selection activeCell="G8" sqref="G8"/>
    </sheetView>
  </sheetViews>
  <sheetFormatPr defaultColWidth="8.85546875" defaultRowHeight="15"/>
  <cols>
    <col min="2" max="2" width="10.7109375" bestFit="1" customWidth="1"/>
    <col min="5" max="5" width="14.28515625" customWidth="1"/>
    <col min="6" max="7" width="12" customWidth="1"/>
  </cols>
  <sheetData>
    <row r="1" spans="2:11">
      <c r="B1" s="26">
        <v>43760</v>
      </c>
      <c r="E1" t="s">
        <v>114</v>
      </c>
    </row>
    <row r="2" spans="2:11" s="10" customFormat="1" ht="16.5" customHeight="1">
      <c r="B2" s="23"/>
      <c r="C2" s="24"/>
      <c r="D2" s="25"/>
      <c r="E2" s="25"/>
      <c r="F2" s="12"/>
      <c r="G2" s="12"/>
      <c r="H2" s="24"/>
      <c r="J2" s="15"/>
      <c r="K2" s="12"/>
    </row>
    <row r="3" spans="2:11" s="5" customFormat="1" ht="21.75" customHeight="1">
      <c r="B3" s="4" t="s">
        <v>109</v>
      </c>
      <c r="C3" s="27"/>
      <c r="D3" s="27"/>
      <c r="E3" s="28">
        <v>43760</v>
      </c>
      <c r="F3" s="28">
        <v>43791</v>
      </c>
      <c r="G3" s="29">
        <v>43821</v>
      </c>
      <c r="H3" s="30"/>
      <c r="I3" s="2"/>
      <c r="J3" s="31"/>
      <c r="K3" s="30"/>
    </row>
    <row r="4" spans="2:11" s="5" customFormat="1">
      <c r="B4" s="16" t="s">
        <v>112</v>
      </c>
      <c r="C4" s="13"/>
      <c r="D4" s="13"/>
      <c r="E4" s="13">
        <v>128020.37</v>
      </c>
      <c r="F4" s="17">
        <v>114993.55</v>
      </c>
      <c r="G4" s="17">
        <v>102851.94</v>
      </c>
      <c r="H4" s="17"/>
      <c r="I4" s="16"/>
      <c r="J4" s="18"/>
      <c r="K4" s="17"/>
    </row>
    <row r="5" spans="2:11">
      <c r="B5" s="9" t="s">
        <v>110</v>
      </c>
      <c r="C5" s="3"/>
      <c r="D5" s="3"/>
      <c r="E5" s="13">
        <v>76166.710000000006</v>
      </c>
      <c r="F5" s="17">
        <v>76192.17</v>
      </c>
      <c r="G5" s="6">
        <v>76204.69</v>
      </c>
      <c r="H5" s="7"/>
      <c r="I5" s="1"/>
      <c r="J5" s="18"/>
      <c r="K5" s="7"/>
    </row>
    <row r="6" spans="2:11" s="5" customFormat="1">
      <c r="B6" s="9" t="s">
        <v>111</v>
      </c>
      <c r="C6" s="3"/>
      <c r="D6" s="3"/>
      <c r="E6" s="13">
        <v>101288.59</v>
      </c>
      <c r="F6" s="17">
        <v>101309.24</v>
      </c>
      <c r="G6" s="6">
        <v>101329.22</v>
      </c>
      <c r="H6" s="7"/>
      <c r="I6" s="1"/>
      <c r="J6" s="14"/>
      <c r="K6" s="7"/>
    </row>
    <row r="7" spans="2:11" s="19" customFormat="1">
      <c r="B7" s="19" t="s">
        <v>113</v>
      </c>
      <c r="C7" s="20"/>
      <c r="D7" s="20"/>
      <c r="E7" s="20">
        <f>SUM(E4:E6)</f>
        <v>305475.67000000004</v>
      </c>
      <c r="F7" s="21">
        <f>SUM(F4:F6)</f>
        <v>292494.96000000002</v>
      </c>
      <c r="G7" s="21">
        <f>SUM(G4:G6)</f>
        <v>280385.84999999998</v>
      </c>
      <c r="H7" s="21"/>
      <c r="J7" s="22"/>
      <c r="K7" s="21"/>
    </row>
    <row r="8" spans="2:11" s="10" customFormat="1">
      <c r="D8" s="11"/>
      <c r="E8" s="11"/>
      <c r="F8" s="12"/>
      <c r="G8" s="12"/>
      <c r="H8" s="12"/>
      <c r="J8" s="15"/>
      <c r="K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Sheet1!_Hlk532280654</vt:lpstr>
      <vt:lpstr>Sheet1!_Hlk532280690</vt:lpstr>
    </vt:vector>
  </TitlesOfParts>
  <Company>Wadhurst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Fiona Hensher</dc:creator>
  <cp:lastModifiedBy>Fiona</cp:lastModifiedBy>
  <cp:lastPrinted>2020-03-13T14:07:52Z</cp:lastPrinted>
  <dcterms:created xsi:type="dcterms:W3CDTF">2017-06-27T12:42:48Z</dcterms:created>
  <dcterms:modified xsi:type="dcterms:W3CDTF">2020-05-06T15:16:15Z</dcterms:modified>
</cp:coreProperties>
</file>